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ТБО 2026\ЗА СЕСИЯ\"/>
    </mc:Choice>
  </mc:AlternateContent>
  <xr:revisionPtr revIDLastSave="0" documentId="13_ncr:1_{9530CCFC-3322-446A-8E63-6CE35AABD1E9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Лист1" sheetId="1" r:id="rId1"/>
    <sheet name="Лист3" sheetId="3" r:id="rId2"/>
  </sheets>
  <definedNames>
    <definedName name="_xlnm.Print_Area" localSheetId="0">Лист1!$A$1:$N$27</definedName>
  </definedNames>
  <calcPr calcId="181029"/>
</workbook>
</file>

<file path=xl/calcChain.xml><?xml version="1.0" encoding="utf-8"?>
<calcChain xmlns="http://schemas.openxmlformats.org/spreadsheetml/2006/main">
  <c r="P17" i="1" l="1"/>
  <c r="N17" i="1"/>
  <c r="P11" i="1"/>
  <c r="P12" i="1"/>
  <c r="P13" i="1"/>
  <c r="P14" i="1"/>
  <c r="P15" i="1"/>
  <c r="P16" i="1"/>
  <c r="P10" i="1"/>
  <c r="L10" i="1"/>
  <c r="H5" i="1"/>
  <c r="H6" i="1"/>
  <c r="H4" i="1"/>
  <c r="G4" i="1"/>
  <c r="E4" i="1"/>
  <c r="N12" i="1" l="1"/>
  <c r="F10" i="1" l="1"/>
  <c r="N10" i="1" s="1"/>
  <c r="G5" i="1"/>
  <c r="G6" i="1" l="1"/>
</calcChain>
</file>

<file path=xl/sharedStrings.xml><?xml version="1.0" encoding="utf-8"?>
<sst xmlns="http://schemas.openxmlformats.org/spreadsheetml/2006/main" count="37" uniqueCount="33">
  <si>
    <t>Заплати</t>
  </si>
  <si>
    <t>№</t>
  </si>
  <si>
    <t>Щатни бройки</t>
  </si>
  <si>
    <t>месеци</t>
  </si>
  <si>
    <t>Наименование</t>
  </si>
  <si>
    <t>Осигуровки</t>
  </si>
  <si>
    <t>таблица №1</t>
  </si>
  <si>
    <t xml:space="preserve">Среднодневни километри
</t>
  </si>
  <si>
    <t>дни седмично</t>
  </si>
  <si>
    <t>брой седмици</t>
  </si>
  <si>
    <t>Общо километри</t>
  </si>
  <si>
    <t>Средна разходна норма</t>
  </si>
  <si>
    <t>Гориво</t>
  </si>
  <si>
    <t>Таблица №2</t>
  </si>
  <si>
    <t>Изготвил:</t>
  </si>
  <si>
    <t xml:space="preserve">Кмет: </t>
  </si>
  <si>
    <t>Неби Бозов</t>
  </si>
  <si>
    <t xml:space="preserve">Приложение №1.1. Събиране, включително разделно, на битовите отпадъци и транспортирането им до депата или други инсталации и съоръжения за третирането им
</t>
  </si>
  <si>
    <t>Общо заплати и осигурителни вноски</t>
  </si>
  <si>
    <t>Необходими средсва за сметосъбиране и сметоизвозване на битови отпадъци</t>
  </si>
  <si>
    <t>Поддръжка на товарни автомобили</t>
  </si>
  <si>
    <t>Разходи за издръжка в т.ч. разходи за работно облекло, разходи за материали, разходи за въшни услуги, разходи за застраховане, тол такси и други разходи.</t>
  </si>
  <si>
    <t>Исмаил Църенски</t>
  </si>
  <si>
    <t>Съгласувал:</t>
  </si>
  <si>
    <t>Аки Кисьов</t>
  </si>
  <si>
    <t>Гл. счетоводител</t>
  </si>
  <si>
    <t>Гл. спец. ЗГЕ</t>
  </si>
  <si>
    <t>Общо средства в лева</t>
  </si>
  <si>
    <t>Общо средства в евро</t>
  </si>
  <si>
    <t>Ед цена/литър ( лева)</t>
  </si>
  <si>
    <t>Средна брутна заплата на човек в лева</t>
  </si>
  <si>
    <t>Средна брутна заплата на човек в евро</t>
  </si>
  <si>
    <t>Ед цена/литър (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</si>
</sst>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лв.&quot;_-;\-* #,##0.00\ &quot;лв.&quot;_-;_-* &quot;-&quot;??\ &quot;лв.&quot;_-;_-@_-"/>
    <numFmt numFmtId="164" formatCode="_-* #,##0.00\ _л_в_._-;\-* #,##0.00\ _л_в_._-;_-* &quot;-&quot;??\ _л_в_._-;_-@_-"/>
    <numFmt numFmtId="165" formatCode="_-* #,##0.00\ [$€-1]_-;\-* #,##0.00\ [$€-1]_-;_-* &quot;-&quot;??\ [$€-1]_-;_-@_-"/>
  </numFmts>
  <fonts count="4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0" borderId="0" xfId="0" applyFont="1"/>
    <xf numFmtId="164" fontId="0" fillId="0" borderId="0" xfId="0" applyNumberFormat="1"/>
    <xf numFmtId="0" fontId="0" fillId="2" borderId="4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/>
    <xf numFmtId="165" fontId="0" fillId="0" borderId="1" xfId="0" applyNumberFormat="1" applyBorder="1"/>
    <xf numFmtId="164" fontId="2" fillId="0" borderId="0" xfId="0" applyNumberFormat="1" applyFont="1"/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164" fontId="0" fillId="2" borderId="3" xfId="0" applyNumberFormat="1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65" fontId="0" fillId="0" borderId="3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workbookViewId="0">
      <selection activeCell="B12" sqref="B12:M12"/>
    </sheetView>
  </sheetViews>
  <sheetFormatPr defaultRowHeight="14.4" x14ac:dyDescent="0.3"/>
  <cols>
    <col min="2" max="2" width="19.109375" customWidth="1"/>
    <col min="3" max="3" width="16.6640625" customWidth="1"/>
    <col min="4" max="5" width="21.109375" customWidth="1"/>
    <col min="6" max="6" width="14" customWidth="1"/>
    <col min="7" max="7" width="16.33203125" customWidth="1"/>
    <col min="8" max="8" width="15.77734375" customWidth="1"/>
    <col min="10" max="10" width="14.109375" customWidth="1"/>
    <col min="16" max="16" width="16.21875" bestFit="1" customWidth="1"/>
  </cols>
  <sheetData>
    <row r="1" spans="1:17" ht="70.5" customHeight="1" x14ac:dyDescent="0.3">
      <c r="A1" s="27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7" x14ac:dyDescent="0.3">
      <c r="A2" s="24" t="s">
        <v>6</v>
      </c>
      <c r="B2" s="24"/>
      <c r="C2" s="24"/>
      <c r="D2" s="24"/>
      <c r="E2" s="24"/>
      <c r="F2" s="24"/>
      <c r="G2" s="24"/>
    </row>
    <row r="3" spans="1:17" ht="28.8" x14ac:dyDescent="0.3">
      <c r="A3" s="2" t="s">
        <v>1</v>
      </c>
      <c r="B3" s="1" t="s">
        <v>4</v>
      </c>
      <c r="C3" s="1" t="s">
        <v>2</v>
      </c>
      <c r="D3" s="8" t="s">
        <v>30</v>
      </c>
      <c r="E3" s="8" t="s">
        <v>31</v>
      </c>
      <c r="F3" s="9" t="s">
        <v>3</v>
      </c>
      <c r="G3" s="8" t="s">
        <v>27</v>
      </c>
      <c r="H3" s="8" t="s">
        <v>28</v>
      </c>
    </row>
    <row r="4" spans="1:17" x14ac:dyDescent="0.3">
      <c r="A4" s="1">
        <v>1</v>
      </c>
      <c r="B4" s="1" t="s">
        <v>0</v>
      </c>
      <c r="C4" s="4">
        <v>5</v>
      </c>
      <c r="D4" s="10">
        <v>1936.47</v>
      </c>
      <c r="E4" s="11">
        <f>ROUND(D4/1.95583,2)</f>
        <v>990.1</v>
      </c>
      <c r="F4" s="4">
        <v>12</v>
      </c>
      <c r="G4" s="10">
        <f>C4*D4*F4</f>
        <v>116188.20000000001</v>
      </c>
      <c r="H4" s="11">
        <f>ROUND(G4/1.95583,2)</f>
        <v>59406.080000000002</v>
      </c>
    </row>
    <row r="5" spans="1:17" x14ac:dyDescent="0.3">
      <c r="A5" s="1">
        <v>2</v>
      </c>
      <c r="B5" s="1" t="s">
        <v>5</v>
      </c>
      <c r="C5" s="1"/>
      <c r="D5" s="10"/>
      <c r="E5" s="11"/>
      <c r="F5" s="1"/>
      <c r="G5" s="10">
        <f>ROUND(G4*0.22,0)</f>
        <v>25561</v>
      </c>
      <c r="H5" s="11">
        <f t="shared" ref="H5:H6" si="0">ROUND(G5/1.95583,2)</f>
        <v>13069.13</v>
      </c>
    </row>
    <row r="6" spans="1:17" x14ac:dyDescent="0.3">
      <c r="A6" s="19" t="s">
        <v>18</v>
      </c>
      <c r="B6" s="20"/>
      <c r="C6" s="20"/>
      <c r="D6" s="20"/>
      <c r="E6" s="20"/>
      <c r="F6" s="21"/>
      <c r="G6" s="10">
        <f>ROUND(G4+G5,0)</f>
        <v>141749</v>
      </c>
      <c r="H6" s="11">
        <f t="shared" si="0"/>
        <v>72475.11</v>
      </c>
      <c r="J6" s="6"/>
    </row>
    <row r="8" spans="1:17" x14ac:dyDescent="0.3">
      <c r="A8" s="24" t="s">
        <v>13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7" ht="43.2" x14ac:dyDescent="0.3">
      <c r="A9" s="2" t="s">
        <v>1</v>
      </c>
      <c r="B9" s="1" t="s">
        <v>4</v>
      </c>
      <c r="C9" s="3" t="s">
        <v>7</v>
      </c>
      <c r="D9" s="3" t="s">
        <v>8</v>
      </c>
      <c r="E9" s="1" t="s">
        <v>9</v>
      </c>
      <c r="F9" s="22" t="s">
        <v>10</v>
      </c>
      <c r="G9" s="22"/>
      <c r="H9" s="23" t="s">
        <v>11</v>
      </c>
      <c r="I9" s="23"/>
      <c r="J9" s="22" t="s">
        <v>29</v>
      </c>
      <c r="K9" s="22"/>
      <c r="L9" s="23" t="s">
        <v>32</v>
      </c>
      <c r="M9" s="23"/>
      <c r="N9" s="29" t="s">
        <v>27</v>
      </c>
      <c r="O9" s="30"/>
      <c r="P9" s="29" t="s">
        <v>28</v>
      </c>
      <c r="Q9" s="30"/>
    </row>
    <row r="10" spans="1:17" x14ac:dyDescent="0.3">
      <c r="A10" s="1">
        <v>1</v>
      </c>
      <c r="B10" s="1" t="s">
        <v>12</v>
      </c>
      <c r="C10" s="4">
        <v>95</v>
      </c>
      <c r="D10" s="4">
        <v>5</v>
      </c>
      <c r="E10" s="4">
        <v>52</v>
      </c>
      <c r="F10" s="18">
        <f>C10*D10*E10</f>
        <v>24700</v>
      </c>
      <c r="G10" s="18"/>
      <c r="H10" s="18">
        <v>0.44</v>
      </c>
      <c r="I10" s="18"/>
      <c r="J10" s="18">
        <v>2.8</v>
      </c>
      <c r="K10" s="18"/>
      <c r="L10" s="31">
        <f>J10/1.95583</f>
        <v>1.4316172673494116</v>
      </c>
      <c r="M10" s="32"/>
      <c r="N10" s="18">
        <f>F10*H10*J10</f>
        <v>30430.399999999998</v>
      </c>
      <c r="O10" s="18"/>
      <c r="P10" s="31">
        <f>ROUND(N10/1.95583,2)</f>
        <v>15558.82</v>
      </c>
      <c r="Q10" s="32"/>
    </row>
    <row r="11" spans="1:17" ht="27.75" customHeight="1" x14ac:dyDescent="0.3">
      <c r="A11" s="1">
        <v>2</v>
      </c>
      <c r="B11" s="33" t="s">
        <v>20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5"/>
      <c r="N11" s="18">
        <v>15000</v>
      </c>
      <c r="O11" s="18"/>
      <c r="P11" s="31">
        <f t="shared" ref="P11:P16" si="1">ROUND(N11/1.95583,2)</f>
        <v>7669.38</v>
      </c>
      <c r="Q11" s="32"/>
    </row>
    <row r="12" spans="1:17" ht="36" customHeight="1" x14ac:dyDescent="0.3">
      <c r="A12" s="1">
        <v>3</v>
      </c>
      <c r="B12" s="36" t="s">
        <v>21</v>
      </c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8"/>
      <c r="N12" s="25">
        <f>1500+3000+2000+6000+1500</f>
        <v>14000</v>
      </c>
      <c r="O12" s="26"/>
      <c r="P12" s="31">
        <f t="shared" si="1"/>
        <v>7158.09</v>
      </c>
      <c r="Q12" s="32"/>
    </row>
    <row r="13" spans="1:17" x14ac:dyDescent="0.3">
      <c r="A13" s="1">
        <v>4</v>
      </c>
      <c r="B13" s="36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8"/>
      <c r="N13" s="25"/>
      <c r="O13" s="26"/>
      <c r="P13" s="31">
        <f t="shared" si="1"/>
        <v>0</v>
      </c>
      <c r="Q13" s="32"/>
    </row>
    <row r="14" spans="1:17" x14ac:dyDescent="0.3">
      <c r="A14" s="1">
        <v>5</v>
      </c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5"/>
      <c r="N14" s="25"/>
      <c r="O14" s="26"/>
      <c r="P14" s="31">
        <f t="shared" si="1"/>
        <v>0</v>
      </c>
      <c r="Q14" s="32"/>
    </row>
    <row r="15" spans="1:17" x14ac:dyDescent="0.3">
      <c r="A15" s="1">
        <v>6</v>
      </c>
      <c r="B15" s="33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5"/>
      <c r="N15" s="25">
        <v>0</v>
      </c>
      <c r="O15" s="26"/>
      <c r="P15" s="31">
        <f t="shared" si="1"/>
        <v>0</v>
      </c>
      <c r="Q15" s="32"/>
    </row>
    <row r="16" spans="1:17" ht="28.5" customHeight="1" x14ac:dyDescent="0.3">
      <c r="A16" s="1">
        <v>7</v>
      </c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8"/>
      <c r="N16" s="18">
        <v>0</v>
      </c>
      <c r="O16" s="18"/>
      <c r="P16" s="31">
        <f t="shared" si="1"/>
        <v>0</v>
      </c>
      <c r="Q16" s="32"/>
    </row>
    <row r="17" spans="1:17" x14ac:dyDescent="0.3">
      <c r="A17" s="1">
        <v>8</v>
      </c>
      <c r="B17" s="13" t="s">
        <v>19</v>
      </c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7"/>
      <c r="N17" s="16">
        <f>SUM(N10:O16)+G6</f>
        <v>201179.4</v>
      </c>
      <c r="O17" s="17"/>
      <c r="P17" s="16">
        <f>SUM(P10:Q16)+H6</f>
        <v>102861.4</v>
      </c>
      <c r="Q17" s="17"/>
    </row>
    <row r="21" spans="1:17" s="5" customFormat="1" ht="15.6" x14ac:dyDescent="0.3">
      <c r="B21" s="5" t="s">
        <v>14</v>
      </c>
      <c r="I21" s="5" t="s">
        <v>15</v>
      </c>
      <c r="P21" s="12"/>
    </row>
    <row r="22" spans="1:17" s="5" customFormat="1" ht="15.6" x14ac:dyDescent="0.3">
      <c r="B22" s="5" t="s">
        <v>22</v>
      </c>
      <c r="I22" s="5" t="s">
        <v>16</v>
      </c>
    </row>
    <row r="23" spans="1:17" ht="15.6" x14ac:dyDescent="0.3">
      <c r="B23" s="5" t="s">
        <v>25</v>
      </c>
    </row>
    <row r="25" spans="1:17" ht="15.6" x14ac:dyDescent="0.3">
      <c r="B25" s="5" t="s">
        <v>23</v>
      </c>
    </row>
    <row r="26" spans="1:17" ht="15.6" x14ac:dyDescent="0.3">
      <c r="B26" s="5" t="s">
        <v>24</v>
      </c>
    </row>
    <row r="27" spans="1:17" ht="15.6" x14ac:dyDescent="0.3">
      <c r="B27" s="5" t="s">
        <v>26</v>
      </c>
    </row>
  </sheetData>
  <mergeCells count="37">
    <mergeCell ref="P17:Q17"/>
    <mergeCell ref="P16:Q16"/>
    <mergeCell ref="P9:Q9"/>
    <mergeCell ref="P10:Q10"/>
    <mergeCell ref="B16:M16"/>
    <mergeCell ref="B11:M11"/>
    <mergeCell ref="B12:M12"/>
    <mergeCell ref="B13:M13"/>
    <mergeCell ref="P11:Q11"/>
    <mergeCell ref="P12:Q12"/>
    <mergeCell ref="P13:Q13"/>
    <mergeCell ref="P14:Q14"/>
    <mergeCell ref="P15:Q15"/>
    <mergeCell ref="N15:O15"/>
    <mergeCell ref="A1:N1"/>
    <mergeCell ref="A2:G2"/>
    <mergeCell ref="N9:O9"/>
    <mergeCell ref="L9:M9"/>
    <mergeCell ref="L10:M10"/>
    <mergeCell ref="B14:M14"/>
    <mergeCell ref="B15:M15"/>
    <mergeCell ref="B17:L17"/>
    <mergeCell ref="N17:O17"/>
    <mergeCell ref="N11:O11"/>
    <mergeCell ref="A6:F6"/>
    <mergeCell ref="F9:G9"/>
    <mergeCell ref="H9:I9"/>
    <mergeCell ref="J9:K9"/>
    <mergeCell ref="N10:O10"/>
    <mergeCell ref="J10:K10"/>
    <mergeCell ref="H10:I10"/>
    <mergeCell ref="F10:G10"/>
    <mergeCell ref="A8:N8"/>
    <mergeCell ref="N13:O13"/>
    <mergeCell ref="N14:O14"/>
    <mergeCell ref="N16:O16"/>
    <mergeCell ref="N12:O1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Scetovodstvo</dc:creator>
  <cp:lastModifiedBy>Исмаил Църенски</cp:lastModifiedBy>
  <cp:lastPrinted>2023-12-20T13:04:52Z</cp:lastPrinted>
  <dcterms:created xsi:type="dcterms:W3CDTF">2016-11-15T06:31:25Z</dcterms:created>
  <dcterms:modified xsi:type="dcterms:W3CDTF">2025-12-03T14:12:47Z</dcterms:modified>
</cp:coreProperties>
</file>